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nipfs-0001\userdata$\ceclyd01\Mina Dokument\Samordningsförbundet\Blanketter\"/>
    </mc:Choice>
  </mc:AlternateContent>
  <xr:revisionPtr revIDLastSave="0" documentId="13_ncr:1_{E367C1AA-C658-42F2-A2D6-85AA268D8871}" xr6:coauthVersionLast="47" xr6:coauthVersionMax="47" xr10:uidLastSave="{00000000-0000-0000-0000-000000000000}"/>
  <bookViews>
    <workbookView xWindow="-120" yWindow="-120" windowWidth="29040" windowHeight="15720" xr2:uid="{7CD0D910-F52E-4754-80B3-714AB9ACC874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1" l="1"/>
  <c r="D3" i="1"/>
  <c r="D26" i="1"/>
  <c r="D25" i="1"/>
  <c r="D27" i="1" s="1"/>
  <c r="D21" i="1"/>
  <c r="D20" i="1"/>
  <c r="D19" i="1"/>
  <c r="D18" i="1"/>
  <c r="D22" i="1" s="1"/>
  <c r="C3" i="1"/>
  <c r="C2" i="1"/>
  <c r="E3" i="1" l="1"/>
  <c r="D12" i="1" s="1"/>
  <c r="E2" i="1"/>
  <c r="D8" i="1" s="1"/>
  <c r="D13" i="1"/>
  <c r="D14" i="1" s="1"/>
  <c r="B30" i="1" s="1"/>
  <c r="D7" i="1" l="1"/>
  <c r="D9" i="1" s="1"/>
  <c r="B29" i="1" s="1"/>
  <c r="B3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tc={DCDC055B-5CBA-445D-B0D0-144E5741542A}</author>
    <author>tc={A45F7DD5-7E8C-4FAB-89A3-E7EFFDB2165A}</author>
    <author>tc={8C057F01-5584-4B46-A3B8-59128FAC6A5D}</author>
  </authors>
  <commentList>
    <comment ref="C1" authorId="0" shapeId="0" xr:uid="{DCDC055B-5CBA-445D-B0D0-144E5741542A}">
      <text>
        <t>[Trådad kommentar]
I din version av Excel kan du läsa den här trådade kommentaren, men eventuella ändringar i den tas bort om filen öppnas i en senare version av Excel. Läs mer: https://go.microsoft.com/fwlink/?linkid=870924
Kommentar:
    Timlönen är uträknad på månadslön delad på 160 timmar (baserat på en arbetsvecka om 40 h)</t>
      </text>
    </comment>
    <comment ref="D1" authorId="1" shapeId="0" xr:uid="{A45F7DD5-7E8C-4FAB-89A3-E7EFFDB2165A}">
      <text>
        <t xml:space="preserve">[Trådad kommentar]
I din version av Excel kan du läsa den här trådade kommentaren, men eventuella ändringar i den tas bort om filen öppnas i en senare version av Excel. Läs mer: https://go.microsoft.com/fwlink/?linkid=870924
Kommentar:
    Timlön + PO-tillägg som varierar från år till år. Regionen har 44,1 % för 2026, kommunen något lägre så där är exemplet beräknat på 41 % </t>
      </text>
    </comment>
    <comment ref="E1" authorId="2" shapeId="0" xr:uid="{8C057F01-5584-4B46-A3B8-59128FAC6A5D}">
      <text>
        <t>[Trådad kommentar]
I din version av Excel kan du läsa den här trådade kommentaren, men eventuella ändringar i den tas bort om filen öppnas i en senare version av Excel. Läs mer: https://go.microsoft.com/fwlink/?linkid=870924
Kommentar:
    Här är timlön + PO igen (samma summa som D-spalten)</t>
      </text>
    </comment>
  </commentList>
</comments>
</file>

<file path=xl/sharedStrings.xml><?xml version="1.0" encoding="utf-8"?>
<sst xmlns="http://schemas.openxmlformats.org/spreadsheetml/2006/main" count="38" uniqueCount="36">
  <si>
    <t>Timlön</t>
  </si>
  <si>
    <t xml:space="preserve"> Personalkostnad/timme</t>
  </si>
  <si>
    <t>Månadslön (beräknat på ett genomsnitt)</t>
  </si>
  <si>
    <t xml:space="preserve">Uträkning personalkostnader </t>
  </si>
  <si>
    <t>antal timmar/personalresurs</t>
  </si>
  <si>
    <t>Antal personal</t>
  </si>
  <si>
    <t>Kostnad/styck</t>
  </si>
  <si>
    <t xml:space="preserve">Antal </t>
  </si>
  <si>
    <t>Totalkostnad/kostnadslag</t>
  </si>
  <si>
    <t>Bilhyra 1/2 dag (2 bilar x 9 tillfällen = 18)</t>
  </si>
  <si>
    <t>Totalt övriga kostnader AME</t>
  </si>
  <si>
    <t>Timlön + PO</t>
  </si>
  <si>
    <t>Övrigt</t>
  </si>
  <si>
    <t>Totalt ansökt medfinansieringsbelopp från Samordningsförbundet</t>
  </si>
  <si>
    <t>Parternas egen medfinansiering</t>
  </si>
  <si>
    <t>Personalomkostnader samverkanspart 1</t>
  </si>
  <si>
    <t>Samverkanspart 1 (exempel Regionen)</t>
  </si>
  <si>
    <t>Samverkanspart 2 (exempel  kommunen)</t>
  </si>
  <si>
    <t>Förberedelse/utvärderingsarbete</t>
  </si>
  <si>
    <t>Arbetstid för genomförande av insats t ex 2,5 h x 9 träffar</t>
  </si>
  <si>
    <t>Personalomkostnader Samverkanspart 2</t>
  </si>
  <si>
    <t>Arbetstid för transporter</t>
  </si>
  <si>
    <t>Arbetstid för genomförande av insats</t>
  </si>
  <si>
    <t>Totalt personalomkostander samverkanspart 2</t>
  </si>
  <si>
    <t>Totalt personalomkostnader samverkanpart 1</t>
  </si>
  <si>
    <t>Övrig faktiska kostnader samverkanspart 1</t>
  </si>
  <si>
    <t>Extern lokalhyra (500 kr/gång  x 4 tillfällen)</t>
  </si>
  <si>
    <t>Material till deltagare, åhörarkopior, informationsblad m.m (14 deltagare)</t>
  </si>
  <si>
    <t xml:space="preserve">Fika till deltagare vid träffarna </t>
  </si>
  <si>
    <t>Totalt övriga kostnader samverkanspart 1</t>
  </si>
  <si>
    <t>Milkostnad (4 mil x 4 tillfällen = 16)</t>
  </si>
  <si>
    <t>Totalkostnad samverkanspart 1</t>
  </si>
  <si>
    <t>Totalkostnad samverkanspart 2</t>
  </si>
  <si>
    <t>Arbetstid projektledning</t>
  </si>
  <si>
    <t>Lokal för uppföljningsträffar 4 stycken</t>
  </si>
  <si>
    <t>Arbetstid för uppföljningträffar 4 stycken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</si>
</sst>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kr&quot;;[Red]\-#,##0\ &quot;kr&quot;"/>
    <numFmt numFmtId="164" formatCode="#,##0_ ;[Red]\-#,##0\ "/>
    <numFmt numFmtId="165" formatCode="#,##0\ &quot;kr&quot;"/>
    <numFmt numFmtId="166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0" borderId="0" xfId="0" applyNumberFormat="1"/>
    <xf numFmtId="164" fontId="1" fillId="0" borderId="0" xfId="0" applyNumberFormat="1" applyFont="1"/>
    <xf numFmtId="0" fontId="2" fillId="0" borderId="0" xfId="0" applyFont="1"/>
    <xf numFmtId="0" fontId="1" fillId="0" borderId="0" xfId="0" applyFont="1"/>
    <xf numFmtId="1" fontId="0" fillId="0" borderId="0" xfId="0" applyNumberFormat="1"/>
    <xf numFmtId="165" fontId="0" fillId="0" borderId="0" xfId="0" applyNumberFormat="1"/>
    <xf numFmtId="166" fontId="0" fillId="0" borderId="0" xfId="0" applyNumberFormat="1"/>
    <xf numFmtId="165" fontId="1" fillId="0" borderId="0" xfId="0" applyNumberFormat="1" applyFont="1"/>
    <xf numFmtId="0" fontId="0" fillId="0" borderId="0" xfId="0" applyFont="1"/>
    <xf numFmtId="6" fontId="0" fillId="0" borderId="0" xfId="0" applyNumberFormat="1"/>
    <xf numFmtId="0" fontId="1" fillId="2" borderId="0" xfId="0" applyFont="1" applyFill="1"/>
    <xf numFmtId="165" fontId="1" fillId="2" borderId="0" xfId="0" applyNumberFormat="1" applyFont="1" applyFill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ecilia Ingelsson Lydig" id="{A1070525-2A01-41D4-9D1F-250129550B76}" userId="S::cecilia.lydig@solleftea.se::47275383-ad84-482e-9ef2-40c57a1435fb" providerId="AD"/>
</personList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" dT="2025-11-11T16:05:51.79" personId="{A1070525-2A01-41D4-9D1F-250129550B76}" id="{DCDC055B-5CBA-445D-B0D0-144E5741542A}">
    <text>Timlönen är uträknad på månadslön delad på 160 timmar (baserat på en arbetsvecka om 40 h)</text>
  </threadedComment>
  <threadedComment ref="D1" dT="2025-11-11T16:09:13.53" personId="{A1070525-2A01-41D4-9D1F-250129550B76}" id="{A45F7DD5-7E8C-4FAB-89A3-E7EFFDB2165A}">
    <text xml:space="preserve">Timlön + PO-tillägg som varierar från år till år. Regionen har 44,1 % för 2026, kommunen något lägre så där är exemplet beräknat på 41 % </text>
  </threadedComment>
  <threadedComment ref="E1" dT="2025-11-11T16:09:40.58" personId="{A1070525-2A01-41D4-9D1F-250129550B76}" id="{8C057F01-5584-4B46-A3B8-59128FAC6A5D}">
    <text>Här är timlön + PO igen (samma summa som D-spalten)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8998C-2B81-4D40-AFD5-FCD16D7803B7}">
  <dimension ref="A1:E39"/>
  <sheetViews>
    <sheetView tabSelected="1" workbookViewId="0">
      <selection activeCell="B39" sqref="B39"/>
    </sheetView>
  </sheetViews>
  <sheetFormatPr defaultRowHeight="15" x14ac:dyDescent="0.25"/>
  <cols>
    <col min="1" max="1" width="64.28515625" customWidth="1"/>
    <col min="2" max="2" width="39.28515625" customWidth="1"/>
    <col min="3" max="3" width="18.7109375" customWidth="1"/>
    <col min="4" max="4" width="31.42578125" customWidth="1"/>
    <col min="5" max="5" width="28" customWidth="1"/>
  </cols>
  <sheetData>
    <row r="1" spans="1:5" s="3" customFormat="1" x14ac:dyDescent="0.25">
      <c r="A1" s="3" t="s">
        <v>3</v>
      </c>
      <c r="B1" s="3" t="s">
        <v>2</v>
      </c>
      <c r="C1" s="3" t="s">
        <v>0</v>
      </c>
      <c r="D1" s="3" t="s">
        <v>11</v>
      </c>
      <c r="E1" s="3" t="s">
        <v>1</v>
      </c>
    </row>
    <row r="2" spans="1:5" x14ac:dyDescent="0.25">
      <c r="A2" t="s">
        <v>16</v>
      </c>
      <c r="B2" s="10">
        <v>37000</v>
      </c>
      <c r="C2" s="1">
        <f>(B2/160)</f>
        <v>231.25</v>
      </c>
      <c r="D2" s="1">
        <f>C2*1.44</f>
        <v>333</v>
      </c>
      <c r="E2" s="1">
        <f>D2</f>
        <v>333</v>
      </c>
    </row>
    <row r="3" spans="1:5" x14ac:dyDescent="0.25">
      <c r="A3" t="s">
        <v>17</v>
      </c>
      <c r="B3" s="10">
        <v>33300</v>
      </c>
      <c r="C3" s="1">
        <f>(B3/160)</f>
        <v>208.125</v>
      </c>
      <c r="D3" s="1">
        <f>C3*1.41</f>
        <v>293.45625000000001</v>
      </c>
      <c r="E3" s="1">
        <f t="shared" ref="E3" si="0">D3</f>
        <v>293.45625000000001</v>
      </c>
    </row>
    <row r="6" spans="1:5" x14ac:dyDescent="0.25">
      <c r="A6" s="4" t="s">
        <v>15</v>
      </c>
      <c r="B6" s="4" t="s">
        <v>4</v>
      </c>
      <c r="C6" s="4" t="s">
        <v>5</v>
      </c>
      <c r="D6" s="4" t="s">
        <v>8</v>
      </c>
    </row>
    <row r="7" spans="1:5" x14ac:dyDescent="0.25">
      <c r="A7" t="s">
        <v>18</v>
      </c>
      <c r="B7" s="7">
        <v>9</v>
      </c>
      <c r="C7" s="5">
        <v>1</v>
      </c>
      <c r="D7" s="6">
        <f>((E2*B7)*C7)</f>
        <v>2997</v>
      </c>
    </row>
    <row r="8" spans="1:5" x14ac:dyDescent="0.25">
      <c r="A8" t="s">
        <v>19</v>
      </c>
      <c r="B8" s="7">
        <v>22.5</v>
      </c>
      <c r="C8" s="5">
        <v>2</v>
      </c>
      <c r="D8" s="6">
        <f>((E2*B8)*C8)</f>
        <v>14985</v>
      </c>
    </row>
    <row r="9" spans="1:5" s="4" customFormat="1" x14ac:dyDescent="0.25">
      <c r="A9" s="4" t="s">
        <v>24</v>
      </c>
      <c r="C9" s="2"/>
      <c r="D9" s="8">
        <f>SUM(D7+D8)</f>
        <v>17982</v>
      </c>
    </row>
    <row r="10" spans="1:5" x14ac:dyDescent="0.25">
      <c r="C10" s="1"/>
    </row>
    <row r="11" spans="1:5" x14ac:dyDescent="0.25">
      <c r="A11" s="4" t="s">
        <v>20</v>
      </c>
      <c r="C11" s="1"/>
    </row>
    <row r="12" spans="1:5" x14ac:dyDescent="0.25">
      <c r="A12" t="s">
        <v>21</v>
      </c>
      <c r="B12" s="7">
        <v>9</v>
      </c>
      <c r="C12" s="5">
        <v>2</v>
      </c>
      <c r="D12" s="6">
        <f>((E3*B12)*C12)</f>
        <v>5282.2125000000005</v>
      </c>
    </row>
    <row r="13" spans="1:5" x14ac:dyDescent="0.25">
      <c r="A13" t="s">
        <v>22</v>
      </c>
      <c r="B13" s="7">
        <v>22.5</v>
      </c>
      <c r="C13" s="5">
        <v>2</v>
      </c>
      <c r="D13" s="6">
        <f>((E3*B13)*C13)</f>
        <v>13205.53125</v>
      </c>
    </row>
    <row r="14" spans="1:5" x14ac:dyDescent="0.25">
      <c r="A14" s="4" t="s">
        <v>23</v>
      </c>
      <c r="B14" s="4"/>
      <c r="C14" s="2"/>
      <c r="D14" s="8">
        <f>SUM(D12+D13)</f>
        <v>18487.743750000001</v>
      </c>
    </row>
    <row r="17" spans="1:4" x14ac:dyDescent="0.25">
      <c r="A17" s="4" t="s">
        <v>25</v>
      </c>
      <c r="B17" s="4" t="s">
        <v>6</v>
      </c>
      <c r="C17" s="4" t="s">
        <v>7</v>
      </c>
      <c r="D17" s="4" t="s">
        <v>8</v>
      </c>
    </row>
    <row r="18" spans="1:4" x14ac:dyDescent="0.25">
      <c r="A18" t="s">
        <v>26</v>
      </c>
      <c r="B18" s="6">
        <v>500</v>
      </c>
      <c r="C18">
        <v>4</v>
      </c>
      <c r="D18" s="6">
        <f>(B18*C18)</f>
        <v>2000</v>
      </c>
    </row>
    <row r="19" spans="1:4" x14ac:dyDescent="0.25">
      <c r="A19" t="s">
        <v>27</v>
      </c>
      <c r="B19" s="6">
        <v>100</v>
      </c>
      <c r="C19">
        <v>14</v>
      </c>
      <c r="D19" s="6">
        <f>(B19*C19)</f>
        <v>1400</v>
      </c>
    </row>
    <row r="20" spans="1:4" x14ac:dyDescent="0.25">
      <c r="A20" t="s">
        <v>28</v>
      </c>
      <c r="B20" s="6">
        <v>500</v>
      </c>
      <c r="C20">
        <v>4</v>
      </c>
      <c r="D20" s="6">
        <f>(B20*C20)</f>
        <v>2000</v>
      </c>
    </row>
    <row r="21" spans="1:4" x14ac:dyDescent="0.25">
      <c r="A21" t="s">
        <v>12</v>
      </c>
      <c r="B21" s="6">
        <v>200</v>
      </c>
      <c r="C21">
        <v>4</v>
      </c>
      <c r="D21" s="6">
        <f>(B21*C21)</f>
        <v>800</v>
      </c>
    </row>
    <row r="22" spans="1:4" x14ac:dyDescent="0.25">
      <c r="A22" s="4" t="s">
        <v>29</v>
      </c>
      <c r="D22" s="8">
        <f>SUM(D18,D19,D20,D21)</f>
        <v>6200</v>
      </c>
    </row>
    <row r="24" spans="1:4" x14ac:dyDescent="0.25">
      <c r="A24" s="4" t="s">
        <v>25</v>
      </c>
    </row>
    <row r="25" spans="1:4" x14ac:dyDescent="0.25">
      <c r="A25" t="s">
        <v>9</v>
      </c>
      <c r="B25" s="6">
        <v>216</v>
      </c>
      <c r="C25">
        <v>4</v>
      </c>
      <c r="D25" s="6">
        <f>(B25*C25)</f>
        <v>864</v>
      </c>
    </row>
    <row r="26" spans="1:4" x14ac:dyDescent="0.25">
      <c r="A26" s="9" t="s">
        <v>30</v>
      </c>
      <c r="B26" s="6">
        <v>25</v>
      </c>
      <c r="C26">
        <v>16</v>
      </c>
      <c r="D26" s="6">
        <f>(B26*C26)</f>
        <v>400</v>
      </c>
    </row>
    <row r="27" spans="1:4" x14ac:dyDescent="0.25">
      <c r="A27" s="4" t="s">
        <v>10</v>
      </c>
      <c r="B27" s="6"/>
      <c r="D27" s="8">
        <f>SUM(D25+D26)</f>
        <v>1264</v>
      </c>
    </row>
    <row r="29" spans="1:4" x14ac:dyDescent="0.25">
      <c r="A29" s="4" t="s">
        <v>31</v>
      </c>
      <c r="B29" s="8">
        <f>SUM(D9+D22)</f>
        <v>24182</v>
      </c>
    </row>
    <row r="30" spans="1:4" x14ac:dyDescent="0.25">
      <c r="A30" s="4" t="s">
        <v>32</v>
      </c>
      <c r="B30" s="8">
        <f>SUM(D14+D27)</f>
        <v>19751.743750000001</v>
      </c>
    </row>
    <row r="31" spans="1:4" x14ac:dyDescent="0.25">
      <c r="A31" s="4"/>
      <c r="B31" s="8"/>
    </row>
    <row r="32" spans="1:4" x14ac:dyDescent="0.25">
      <c r="A32" s="4"/>
      <c r="B32" s="8"/>
    </row>
    <row r="33" spans="1:4" x14ac:dyDescent="0.25">
      <c r="A33" s="4" t="s">
        <v>14</v>
      </c>
      <c r="B33" s="8"/>
    </row>
    <row r="34" spans="1:4" x14ac:dyDescent="0.25">
      <c r="A34" s="4" t="s">
        <v>33</v>
      </c>
      <c r="B34" s="8"/>
    </row>
    <row r="35" spans="1:4" x14ac:dyDescent="0.25">
      <c r="A35" s="4" t="s">
        <v>34</v>
      </c>
      <c r="B35" s="8"/>
    </row>
    <row r="36" spans="1:4" x14ac:dyDescent="0.25">
      <c r="A36" s="4" t="s">
        <v>35</v>
      </c>
    </row>
    <row r="39" spans="1:4" x14ac:dyDescent="0.25">
      <c r="A39" s="11" t="s">
        <v>13</v>
      </c>
      <c r="B39" s="12">
        <f>SUM(B29+B30)</f>
        <v>43933.743750000001</v>
      </c>
      <c r="C39" s="13"/>
      <c r="D39" s="13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Leif Kårén</dc:creator>
  <cp:lastModifiedBy>Cecilia Ingelsson Lydig</cp:lastModifiedBy>
  <dcterms:created xsi:type="dcterms:W3CDTF">2021-09-29T12:41:09Z</dcterms:created>
  <dcterms:modified xsi:type="dcterms:W3CDTF">2026-02-19T13:58:28Z</dcterms:modified>
</cp:coreProperties>
</file>